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3"/>
  </bookViews>
  <sheets>
    <sheet name="Antwortbericht 1" sheetId="1" r:id="rId1"/>
    <sheet name="Sensitivitätsbericht 1" sheetId="2" r:id="rId2"/>
    <sheet name="Grenzenwertbericht 1" sheetId="3" r:id="rId3"/>
    <sheet name="Tabelle1" sheetId="4" r:id="rId4"/>
    <sheet name="Tabelle2" sheetId="5" r:id="rId5"/>
    <sheet name="Tabelle3" sheetId="6" r:id="rId6"/>
  </sheets>
  <definedNames>
    <definedName name="solver_adj" localSheetId="3" hidden="1">'Tabelle1'!$D$2:$D$4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'Tabelle1'!$D$2:$D$4</definedName>
    <definedName name="solver_lhs2" localSheetId="3" hidden="1">'Tabelle1'!$D$4</definedName>
    <definedName name="solver_lhs3" localSheetId="3" hidden="1">'Tabelle1'!$D$3</definedName>
    <definedName name="solver_lhs4" localSheetId="3" hidden="1">'Tabelle1'!$D$2</definedName>
    <definedName name="solver_lhs5" localSheetId="3" hidden="1">'Tabelle1'!$D$5</definedName>
    <definedName name="solver_lhs6" localSheetId="3" hidden="1">'Tabelle1'!$D$5</definedName>
    <definedName name="solver_lhs7" localSheetId="3" hidden="1">'Tabelle1'!$D$2</definedName>
    <definedName name="solver_lhs8" localSheetId="3" hidden="1">'Tabelle1'!$D$3</definedName>
    <definedName name="solver_lhs9" localSheetId="3" hidden="1">'Tabelle1'!$D$4</definedName>
    <definedName name="solver_lin" localSheetId="3" hidden="1">2</definedName>
    <definedName name="solver_neg" localSheetId="3" hidden="1">2</definedName>
    <definedName name="solver_num" localSheetId="3" hidden="1">6</definedName>
    <definedName name="solver_nwt" localSheetId="3" hidden="1">1</definedName>
    <definedName name="solver_opt" localSheetId="3" hidden="1">'Tabelle1'!$I$7</definedName>
    <definedName name="solver_pre" localSheetId="3" hidden="1">0.000001</definedName>
    <definedName name="solver_rel1" localSheetId="3" hidden="1">3</definedName>
    <definedName name="solver_rel2" localSheetId="3" hidden="1">1</definedName>
    <definedName name="solver_rel3" localSheetId="3" hidden="1">1</definedName>
    <definedName name="solver_rel4" localSheetId="3" hidden="1">1</definedName>
    <definedName name="solver_rel5" localSheetId="3" hidden="1">3</definedName>
    <definedName name="solver_rel6" localSheetId="3" hidden="1">1</definedName>
    <definedName name="solver_rel7" localSheetId="3" hidden="1">1</definedName>
    <definedName name="solver_rel8" localSheetId="3" hidden="1">1</definedName>
    <definedName name="solver_rel9" localSheetId="3" hidden="1">1</definedName>
    <definedName name="solver_rhs1" localSheetId="3" hidden="1">0</definedName>
    <definedName name="solver_rhs2" localSheetId="3" hidden="1">'Tabelle1'!$C$4</definedName>
    <definedName name="solver_rhs3" localSheetId="3" hidden="1">'Tabelle1'!$C$3</definedName>
    <definedName name="solver_rhs4" localSheetId="3" hidden="1">'Tabelle1'!$C$2</definedName>
    <definedName name="solver_rhs5" localSheetId="3" hidden="1">850</definedName>
    <definedName name="solver_rhs6" localSheetId="3" hidden="1">2700</definedName>
    <definedName name="solver_rhs7" localSheetId="3" hidden="1">'Tabelle1'!$C$2</definedName>
    <definedName name="solver_rhs8" localSheetId="3" hidden="1">'Tabelle1'!$C$3</definedName>
    <definedName name="solver_rhs9" localSheetId="3" hidden="1">'Tabelle1'!$C$4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24</definedName>
  </definedNames>
  <calcPr fullCalcOnLoad="1"/>
</workbook>
</file>

<file path=xl/sharedStrings.xml><?xml version="1.0" encoding="utf-8"?>
<sst xmlns="http://schemas.openxmlformats.org/spreadsheetml/2006/main" count="129" uniqueCount="61">
  <si>
    <t>Lieferant</t>
  </si>
  <si>
    <t>A</t>
  </si>
  <si>
    <t>B</t>
  </si>
  <si>
    <t>C</t>
  </si>
  <si>
    <t>Preis</t>
  </si>
  <si>
    <t>Bestellmege</t>
  </si>
  <si>
    <t>Bestellwert</t>
  </si>
  <si>
    <t>$D$2</t>
  </si>
  <si>
    <t>$D$3</t>
  </si>
  <si>
    <t>$D$4</t>
  </si>
  <si>
    <t>Lieferkapazität</t>
  </si>
  <si>
    <t>Transportkosten/Stück</t>
  </si>
  <si>
    <t>Transportkosten</t>
  </si>
  <si>
    <t>Gesamtsumme</t>
  </si>
  <si>
    <t>Microsoft Excel 11.0 Grenzenwertbericht</t>
  </si>
  <si>
    <t>Tabelle: [Bestelloptimierung.xls]Grenzenwertbericht 1</t>
  </si>
  <si>
    <t>Zelle</t>
  </si>
  <si>
    <t>Zielzelle</t>
  </si>
  <si>
    <t>Name</t>
  </si>
  <si>
    <t>Endwert</t>
  </si>
  <si>
    <t>Veränderbare Zellen</t>
  </si>
  <si>
    <t>Untere</t>
  </si>
  <si>
    <t>Grenze</t>
  </si>
  <si>
    <t>Ergebnis</t>
  </si>
  <si>
    <t>Obere</t>
  </si>
  <si>
    <t>A Bestellmege</t>
  </si>
  <si>
    <t>B Bestellmege</t>
  </si>
  <si>
    <t>C Bestellmege</t>
  </si>
  <si>
    <t>Volle Container</t>
  </si>
  <si>
    <t>Conitainer</t>
  </si>
  <si>
    <t>oben O</t>
  </si>
  <si>
    <t>Mitte O</t>
  </si>
  <si>
    <t>Microsoft Excel 11.0 Antwortbericht</t>
  </si>
  <si>
    <t>Tabelle: [Bestelloptimierung.xls]Tabelle1</t>
  </si>
  <si>
    <t>Bericht erstellt am: 16.11.2008 11:51:11</t>
  </si>
  <si>
    <t>Zielzelle (Min)</t>
  </si>
  <si>
    <t>Ausgangswert</t>
  </si>
  <si>
    <t>Lösungswert</t>
  </si>
  <si>
    <t>Nebenbedingungen</t>
  </si>
  <si>
    <t>Zellwert</t>
  </si>
  <si>
    <t>Formel</t>
  </si>
  <si>
    <t>Status</t>
  </si>
  <si>
    <t>Differenz</t>
  </si>
  <si>
    <t>$I$7</t>
  </si>
  <si>
    <t>$D$5</t>
  </si>
  <si>
    <t>$D$5&gt;=850</t>
  </si>
  <si>
    <t>Nicht einschränkend</t>
  </si>
  <si>
    <t>$D$5&lt;=2700</t>
  </si>
  <si>
    <t>$D$2&gt;=0</t>
  </si>
  <si>
    <t>Einschränkend</t>
  </si>
  <si>
    <t>$D$3&gt;=0</t>
  </si>
  <si>
    <t>$D$4&gt;=0</t>
  </si>
  <si>
    <t>$D$4&lt;=$C$4</t>
  </si>
  <si>
    <t>$D$3&lt;=$C$3</t>
  </si>
  <si>
    <t>$D$2&lt;=$C$2</t>
  </si>
  <si>
    <t>Microsoft Excel 11.0 Sensitivitätsbericht</t>
  </si>
  <si>
    <t>Lösung</t>
  </si>
  <si>
    <t>Reduzierter</t>
  </si>
  <si>
    <t>Gradient</t>
  </si>
  <si>
    <t>Lagrange-</t>
  </si>
  <si>
    <t>Multiplikator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</si>
</sst>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0000000"/>
    <numFmt numFmtId="170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2" fillId="34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8" fontId="0" fillId="0" borderId="1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3">
      <selection activeCell="A1" sqref="A1"/>
    </sheetView>
  </sheetViews>
  <sheetFormatPr defaultColWidth="11.421875" defaultRowHeight="12.75"/>
  <cols>
    <col min="1" max="1" width="2.28125" style="0" customWidth="1"/>
    <col min="2" max="2" width="5.421875" style="0" customWidth="1"/>
    <col min="3" max="4" width="13.7109375" style="0" bestFit="1" customWidth="1"/>
    <col min="5" max="5" width="12.421875" style="0" bestFit="1" customWidth="1"/>
    <col min="6" max="6" width="18.00390625" style="0" bestFit="1" customWidth="1"/>
    <col min="7" max="7" width="12.57421875" style="0" bestFit="1" customWidth="1"/>
  </cols>
  <sheetData>
    <row r="1" ht="12.75">
      <c r="A1" s="2" t="s">
        <v>32</v>
      </c>
    </row>
    <row r="2" ht="12.75">
      <c r="A2" s="2" t="s">
        <v>33</v>
      </c>
    </row>
    <row r="3" ht="12.75">
      <c r="A3" s="2" t="s">
        <v>34</v>
      </c>
    </row>
    <row r="6" ht="13.5" thickBot="1">
      <c r="A6" t="s">
        <v>35</v>
      </c>
    </row>
    <row r="7" spans="2:5" ht="13.5" thickBot="1">
      <c r="B7" s="13" t="s">
        <v>16</v>
      </c>
      <c r="C7" s="13" t="s">
        <v>18</v>
      </c>
      <c r="D7" s="13" t="s">
        <v>36</v>
      </c>
      <c r="E7" s="13" t="s">
        <v>37</v>
      </c>
    </row>
    <row r="8" spans="2:5" ht="13.5" thickBot="1">
      <c r="B8" s="4" t="s">
        <v>43</v>
      </c>
      <c r="C8" s="4" t="s">
        <v>13</v>
      </c>
      <c r="D8" s="14">
        <v>21.063157894736843</v>
      </c>
      <c r="E8" s="14">
        <v>20.869000165393448</v>
      </c>
    </row>
    <row r="11" ht="13.5" thickBot="1">
      <c r="A11" t="s">
        <v>20</v>
      </c>
    </row>
    <row r="12" spans="2:5" ht="13.5" thickBot="1">
      <c r="B12" s="13" t="s">
        <v>16</v>
      </c>
      <c r="C12" s="13" t="s">
        <v>18</v>
      </c>
      <c r="D12" s="13" t="s">
        <v>36</v>
      </c>
      <c r="E12" s="13" t="s">
        <v>37</v>
      </c>
    </row>
    <row r="13" spans="2:5" ht="12.75">
      <c r="B13" s="5" t="s">
        <v>7</v>
      </c>
      <c r="C13" s="5" t="s">
        <v>25</v>
      </c>
      <c r="D13" s="7">
        <v>0</v>
      </c>
      <c r="E13" s="7">
        <v>0</v>
      </c>
    </row>
    <row r="14" spans="2:5" ht="12.75">
      <c r="B14" s="5" t="s">
        <v>8</v>
      </c>
      <c r="C14" s="5" t="s">
        <v>26</v>
      </c>
      <c r="D14" s="7">
        <v>1900</v>
      </c>
      <c r="E14" s="7">
        <v>1900</v>
      </c>
    </row>
    <row r="15" spans="2:5" ht="13.5" thickBot="1">
      <c r="B15" s="4" t="s">
        <v>9</v>
      </c>
      <c r="C15" s="4" t="s">
        <v>27</v>
      </c>
      <c r="D15" s="6">
        <v>0</v>
      </c>
      <c r="E15" s="6">
        <v>99.99991033155868</v>
      </c>
    </row>
    <row r="18" ht="13.5" thickBot="1">
      <c r="A18" t="s">
        <v>38</v>
      </c>
    </row>
    <row r="19" spans="2:7" ht="13.5" thickBot="1">
      <c r="B19" s="13" t="s">
        <v>16</v>
      </c>
      <c r="C19" s="13" t="s">
        <v>18</v>
      </c>
      <c r="D19" s="13" t="s">
        <v>39</v>
      </c>
      <c r="E19" s="13" t="s">
        <v>40</v>
      </c>
      <c r="F19" s="13" t="s">
        <v>41</v>
      </c>
      <c r="G19" s="13" t="s">
        <v>42</v>
      </c>
    </row>
    <row r="20" spans="2:7" ht="12.75">
      <c r="B20" s="5" t="s">
        <v>44</v>
      </c>
      <c r="C20" s="5" t="s">
        <v>5</v>
      </c>
      <c r="D20" s="15">
        <v>1999.9999103315586</v>
      </c>
      <c r="E20" s="5" t="s">
        <v>45</v>
      </c>
      <c r="F20" s="5" t="s">
        <v>46</v>
      </c>
      <c r="G20" s="15">
        <v>1149.9999103315586</v>
      </c>
    </row>
    <row r="21" spans="2:7" ht="12.75">
      <c r="B21" s="5" t="s">
        <v>44</v>
      </c>
      <c r="C21" s="5" t="s">
        <v>5</v>
      </c>
      <c r="D21" s="15">
        <v>1999.9999103315586</v>
      </c>
      <c r="E21" s="5" t="s">
        <v>47</v>
      </c>
      <c r="F21" s="5" t="s">
        <v>46</v>
      </c>
      <c r="G21" s="5">
        <v>700.0000896684414</v>
      </c>
    </row>
    <row r="22" spans="2:7" ht="12.75">
      <c r="B22" s="5" t="s">
        <v>7</v>
      </c>
      <c r="C22" s="5" t="s">
        <v>25</v>
      </c>
      <c r="D22" s="7">
        <v>0</v>
      </c>
      <c r="E22" s="5" t="s">
        <v>48</v>
      </c>
      <c r="F22" s="5" t="s">
        <v>49</v>
      </c>
      <c r="G22" s="7">
        <v>0</v>
      </c>
    </row>
    <row r="23" spans="2:7" ht="12.75">
      <c r="B23" s="5" t="s">
        <v>8</v>
      </c>
      <c r="C23" s="5" t="s">
        <v>26</v>
      </c>
      <c r="D23" s="7">
        <v>1900</v>
      </c>
      <c r="E23" s="5" t="s">
        <v>50</v>
      </c>
      <c r="F23" s="5" t="s">
        <v>46</v>
      </c>
      <c r="G23" s="7">
        <v>1900</v>
      </c>
    </row>
    <row r="24" spans="2:7" ht="12.75">
      <c r="B24" s="5" t="s">
        <v>9</v>
      </c>
      <c r="C24" s="5" t="s">
        <v>27</v>
      </c>
      <c r="D24" s="7">
        <v>99.99991033155868</v>
      </c>
      <c r="E24" s="5" t="s">
        <v>51</v>
      </c>
      <c r="F24" s="5" t="s">
        <v>46</v>
      </c>
      <c r="G24" s="7">
        <v>99.99991033155868</v>
      </c>
    </row>
    <row r="25" spans="2:7" ht="12.75">
      <c r="B25" s="5" t="s">
        <v>9</v>
      </c>
      <c r="C25" s="5" t="s">
        <v>27</v>
      </c>
      <c r="D25" s="7">
        <v>99.99991033155868</v>
      </c>
      <c r="E25" s="5" t="s">
        <v>52</v>
      </c>
      <c r="F25" s="5" t="s">
        <v>46</v>
      </c>
      <c r="G25" s="5">
        <v>900.0000896684413</v>
      </c>
    </row>
    <row r="26" spans="2:7" ht="12.75">
      <c r="B26" s="5" t="s">
        <v>8</v>
      </c>
      <c r="C26" s="5" t="s">
        <v>26</v>
      </c>
      <c r="D26" s="7">
        <v>1900</v>
      </c>
      <c r="E26" s="5" t="s">
        <v>53</v>
      </c>
      <c r="F26" s="5" t="s">
        <v>49</v>
      </c>
      <c r="G26" s="5">
        <v>0</v>
      </c>
    </row>
    <row r="27" spans="2:7" ht="13.5" thickBot="1">
      <c r="B27" s="4" t="s">
        <v>7</v>
      </c>
      <c r="C27" s="4" t="s">
        <v>25</v>
      </c>
      <c r="D27" s="6">
        <v>0</v>
      </c>
      <c r="E27" s="4" t="s">
        <v>54</v>
      </c>
      <c r="F27" s="4" t="s">
        <v>46</v>
      </c>
      <c r="G27" s="4">
        <v>2500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A1" sqref="A1:A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13.140625" style="0" bestFit="1" customWidth="1"/>
    <col min="4" max="4" width="12.57421875" style="0" bestFit="1" customWidth="1"/>
    <col min="5" max="5" width="12.28125" style="0" bestFit="1" customWidth="1"/>
  </cols>
  <sheetData>
    <row r="1" ht="12.75">
      <c r="A1" s="2" t="s">
        <v>55</v>
      </c>
    </row>
    <row r="2" ht="12.75">
      <c r="A2" s="2" t="s">
        <v>33</v>
      </c>
    </row>
    <row r="3" ht="12.75">
      <c r="A3" s="2" t="s">
        <v>34</v>
      </c>
    </row>
    <row r="6" ht="13.5" thickBot="1">
      <c r="A6" t="s">
        <v>20</v>
      </c>
    </row>
    <row r="7" spans="2:5" ht="12.75">
      <c r="B7" s="16"/>
      <c r="C7" s="16"/>
      <c r="D7" s="16" t="s">
        <v>56</v>
      </c>
      <c r="E7" s="16" t="s">
        <v>57</v>
      </c>
    </row>
    <row r="8" spans="2:5" ht="13.5" thickBot="1">
      <c r="B8" s="17" t="s">
        <v>16</v>
      </c>
      <c r="C8" s="17" t="s">
        <v>18</v>
      </c>
      <c r="D8" s="17" t="s">
        <v>19</v>
      </c>
      <c r="E8" s="17" t="s">
        <v>58</v>
      </c>
    </row>
    <row r="9" spans="2:5" ht="12.75">
      <c r="B9" s="5" t="s">
        <v>7</v>
      </c>
      <c r="C9" s="5" t="s">
        <v>25</v>
      </c>
      <c r="D9" s="7">
        <v>0</v>
      </c>
      <c r="E9" s="7">
        <v>0.0011154810199514031</v>
      </c>
    </row>
    <row r="10" spans="2:5" ht="12.75">
      <c r="B10" s="5" t="s">
        <v>8</v>
      </c>
      <c r="C10" s="5" t="s">
        <v>26</v>
      </c>
      <c r="D10" s="7">
        <v>1900</v>
      </c>
      <c r="E10" s="7">
        <v>-0.002534502651542425</v>
      </c>
    </row>
    <row r="11" spans="2:5" ht="13.5" thickBot="1">
      <c r="B11" s="4" t="s">
        <v>9</v>
      </c>
      <c r="C11" s="4" t="s">
        <v>27</v>
      </c>
      <c r="D11" s="6">
        <v>99.99991033155868</v>
      </c>
      <c r="E11" s="6">
        <v>0</v>
      </c>
    </row>
    <row r="13" ht="13.5" thickBot="1">
      <c r="A13" t="s">
        <v>38</v>
      </c>
    </row>
    <row r="14" spans="2:5" ht="12.75">
      <c r="B14" s="16"/>
      <c r="C14" s="16"/>
      <c r="D14" s="16" t="s">
        <v>56</v>
      </c>
      <c r="E14" s="16" t="s">
        <v>59</v>
      </c>
    </row>
    <row r="15" spans="2:5" ht="13.5" thickBot="1">
      <c r="B15" s="17" t="s">
        <v>16</v>
      </c>
      <c r="C15" s="17" t="s">
        <v>18</v>
      </c>
      <c r="D15" s="17" t="s">
        <v>19</v>
      </c>
      <c r="E15" s="17" t="s">
        <v>60</v>
      </c>
    </row>
    <row r="16" spans="2:5" ht="12.75">
      <c r="B16" s="5" t="s">
        <v>44</v>
      </c>
      <c r="C16" s="5" t="s">
        <v>5</v>
      </c>
      <c r="D16" s="15">
        <v>1999.9999103315586</v>
      </c>
      <c r="E16" s="15">
        <v>0</v>
      </c>
    </row>
    <row r="17" spans="2:5" ht="13.5" thickBot="1">
      <c r="B17" s="4" t="s">
        <v>44</v>
      </c>
      <c r="C17" s="4" t="s">
        <v>5</v>
      </c>
      <c r="D17" s="18">
        <v>1999.9999103315586</v>
      </c>
      <c r="E17" s="1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:A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19.8515625" style="0" customWidth="1"/>
    <col min="4" max="4" width="12.00390625" style="0" bestFit="1" customWidth="1"/>
    <col min="5" max="5" width="2.28125" style="0" customWidth="1"/>
    <col min="6" max="6" width="7.57421875" style="0" customWidth="1"/>
    <col min="7" max="7" width="8.8515625" style="0" customWidth="1"/>
    <col min="8" max="8" width="2.28125" style="0" customWidth="1"/>
    <col min="9" max="9" width="7.57421875" style="0" customWidth="1"/>
    <col min="10" max="10" width="8.8515625" style="0" customWidth="1"/>
  </cols>
  <sheetData>
    <row r="1" ht="12.75">
      <c r="A1" s="2" t="s">
        <v>14</v>
      </c>
    </row>
    <row r="2" ht="12.75">
      <c r="A2" s="2" t="s">
        <v>15</v>
      </c>
    </row>
    <row r="3" ht="12.75">
      <c r="A3" s="2" t="s">
        <v>34</v>
      </c>
    </row>
    <row r="5" ht="13.5" thickBot="1"/>
    <row r="6" spans="2:4" ht="12.75">
      <c r="B6" s="16"/>
      <c r="C6" s="16" t="s">
        <v>17</v>
      </c>
      <c r="D6" s="16"/>
    </row>
    <row r="7" spans="2:4" ht="13.5" thickBot="1">
      <c r="B7" s="17" t="s">
        <v>16</v>
      </c>
      <c r="C7" s="17" t="s">
        <v>18</v>
      </c>
      <c r="D7" s="17" t="s">
        <v>19</v>
      </c>
    </row>
    <row r="8" spans="2:4" ht="13.5" thickBot="1">
      <c r="B8" s="4" t="s">
        <v>43</v>
      </c>
      <c r="C8" s="4" t="s">
        <v>13</v>
      </c>
      <c r="D8" s="14">
        <v>20.869000165393448</v>
      </c>
    </row>
    <row r="10" ht="13.5" thickBot="1"/>
    <row r="11" spans="2:10" ht="12.75">
      <c r="B11" s="16"/>
      <c r="C11" s="16" t="s">
        <v>20</v>
      </c>
      <c r="D11" s="16"/>
      <c r="F11" s="16" t="s">
        <v>21</v>
      </c>
      <c r="G11" s="16" t="s">
        <v>17</v>
      </c>
      <c r="I11" s="16" t="s">
        <v>24</v>
      </c>
      <c r="J11" s="16" t="s">
        <v>17</v>
      </c>
    </row>
    <row r="12" spans="2:10" ht="13.5" thickBot="1">
      <c r="B12" s="17" t="s">
        <v>16</v>
      </c>
      <c r="C12" s="17" t="s">
        <v>18</v>
      </c>
      <c r="D12" s="17" t="s">
        <v>19</v>
      </c>
      <c r="F12" s="17" t="s">
        <v>22</v>
      </c>
      <c r="G12" s="17" t="s">
        <v>23</v>
      </c>
      <c r="I12" s="17" t="s">
        <v>22</v>
      </c>
      <c r="J12" s="17" t="s">
        <v>23</v>
      </c>
    </row>
    <row r="13" spans="2:10" ht="12.75">
      <c r="B13" s="5" t="s">
        <v>7</v>
      </c>
      <c r="C13" s="5" t="s">
        <v>25</v>
      </c>
      <c r="D13" s="7">
        <v>0</v>
      </c>
      <c r="F13" s="7">
        <v>0</v>
      </c>
      <c r="G13" s="7">
        <v>20.869000165393448</v>
      </c>
      <c r="I13" s="7">
        <v>700.0000896684417</v>
      </c>
      <c r="J13" s="7">
        <v>23.299259455865624</v>
      </c>
    </row>
    <row r="14" spans="2:10" ht="12.75">
      <c r="B14" s="5" t="s">
        <v>8</v>
      </c>
      <c r="C14" s="5" t="s">
        <v>26</v>
      </c>
      <c r="D14" s="7">
        <v>1900</v>
      </c>
      <c r="F14" s="7">
        <v>750.0000896684414</v>
      </c>
      <c r="G14" s="7">
        <v>21.84470573677359</v>
      </c>
      <c r="I14" s="7">
        <v>1900</v>
      </c>
      <c r="J14" s="7">
        <v>20.869000165393448</v>
      </c>
    </row>
    <row r="15" spans="2:10" ht="13.5" thickBot="1">
      <c r="B15" s="4" t="s">
        <v>9</v>
      </c>
      <c r="C15" s="4" t="s">
        <v>27</v>
      </c>
      <c r="D15" s="6">
        <v>99.99991033155868</v>
      </c>
      <c r="F15" s="6">
        <v>0</v>
      </c>
      <c r="G15" s="6">
        <v>21.063157894736843</v>
      </c>
      <c r="I15" s="6">
        <v>800</v>
      </c>
      <c r="J15" s="6">
        <v>21.764444444444443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9.421875" style="0" customWidth="1"/>
    <col min="2" max="2" width="6.57421875" style="0" customWidth="1"/>
    <col min="3" max="3" width="22.28125" style="0" customWidth="1"/>
    <col min="4" max="4" width="15.140625" style="0" customWidth="1"/>
    <col min="5" max="5" width="11.28125" style="0" customWidth="1"/>
    <col min="6" max="6" width="20.8515625" style="0" customWidth="1"/>
    <col min="7" max="7" width="20.8515625" style="0" bestFit="1" customWidth="1"/>
    <col min="8" max="8" width="15.421875" style="0" bestFit="1" customWidth="1"/>
  </cols>
  <sheetData>
    <row r="1" spans="1:9" ht="12.75">
      <c r="A1" s="2" t="s">
        <v>0</v>
      </c>
      <c r="B1" s="2" t="s">
        <v>4</v>
      </c>
      <c r="C1" s="2" t="s">
        <v>10</v>
      </c>
      <c r="D1" s="2" t="s">
        <v>5</v>
      </c>
      <c r="E1" s="2" t="s">
        <v>6</v>
      </c>
      <c r="F1" s="2" t="s">
        <v>11</v>
      </c>
      <c r="G1" s="9" t="s">
        <v>29</v>
      </c>
      <c r="H1" s="2" t="s">
        <v>12</v>
      </c>
      <c r="I1" s="2" t="s">
        <v>13</v>
      </c>
    </row>
    <row r="2" spans="1:9" ht="12.75">
      <c r="A2" t="s">
        <v>1</v>
      </c>
      <c r="B2">
        <f>IF(D2&lt;=850,20.5,13.5)</f>
        <v>20.5</v>
      </c>
      <c r="C2">
        <v>2500</v>
      </c>
      <c r="D2" s="1">
        <v>0</v>
      </c>
      <c r="E2" s="1">
        <f>B2*D2</f>
        <v>0</v>
      </c>
      <c r="F2">
        <v>2.6</v>
      </c>
      <c r="G2" s="10"/>
      <c r="H2">
        <f>(F2*D2)</f>
        <v>0</v>
      </c>
      <c r="I2" s="1">
        <f>E2+H2</f>
        <v>0</v>
      </c>
    </row>
    <row r="3" spans="1:9" ht="12.75">
      <c r="A3" t="s">
        <v>2</v>
      </c>
      <c r="B3">
        <v>14.5</v>
      </c>
      <c r="C3">
        <v>2400</v>
      </c>
      <c r="D3" s="1">
        <v>2400</v>
      </c>
      <c r="E3" s="1">
        <f>B3*D3</f>
        <v>34800</v>
      </c>
      <c r="F3">
        <v>1.3</v>
      </c>
      <c r="G3" s="10"/>
      <c r="H3">
        <f>(F3*D3)</f>
        <v>3120</v>
      </c>
      <c r="I3" s="1">
        <f>E3+H3</f>
        <v>37920</v>
      </c>
    </row>
    <row r="4" spans="1:9" ht="12.75">
      <c r="A4" t="s">
        <v>3</v>
      </c>
      <c r="B4">
        <v>16.5</v>
      </c>
      <c r="C4">
        <v>1100</v>
      </c>
      <c r="D4" s="1">
        <v>300</v>
      </c>
      <c r="E4" s="1">
        <f>B4*D4</f>
        <v>4950</v>
      </c>
      <c r="F4">
        <v>0.68</v>
      </c>
      <c r="G4" s="10"/>
      <c r="H4">
        <f>(F4*D4)</f>
        <v>204.00000000000003</v>
      </c>
      <c r="I4" s="1">
        <f>E4+H4</f>
        <v>5154</v>
      </c>
    </row>
    <row r="5" spans="4:9" ht="12.75">
      <c r="D5" s="3">
        <f>SUM(D2:D4)</f>
        <v>2700</v>
      </c>
      <c r="E5" s="1">
        <f>SUM(E2:E4)</f>
        <v>39750</v>
      </c>
      <c r="G5" s="10"/>
      <c r="H5">
        <f>SUM(H2:H4)</f>
        <v>3324</v>
      </c>
      <c r="I5" s="12">
        <f>SUM(I2:I4)+(G9*5000)</f>
        <v>58074</v>
      </c>
    </row>
    <row r="6" spans="7:10" ht="12.75">
      <c r="G6" s="11"/>
      <c r="J6" s="1"/>
    </row>
    <row r="7" spans="2:11" ht="12.75">
      <c r="B7" s="2">
        <f>B2+F2</f>
        <v>23.1</v>
      </c>
      <c r="D7" s="1"/>
      <c r="G7" s="10"/>
      <c r="I7">
        <f>I5/D5</f>
        <v>21.50888888888889</v>
      </c>
      <c r="J7" s="2">
        <v>21.06</v>
      </c>
      <c r="K7" s="2">
        <v>0</v>
      </c>
    </row>
    <row r="8" spans="2:11" ht="12.75">
      <c r="B8" s="2">
        <f>B3+F3</f>
        <v>15.8</v>
      </c>
      <c r="D8" s="1"/>
      <c r="G8">
        <f>ABS(D5/1000)</f>
        <v>2.7</v>
      </c>
      <c r="J8" s="2"/>
      <c r="K8" s="2">
        <v>1900</v>
      </c>
    </row>
    <row r="9" spans="2:11" ht="12.75">
      <c r="B9" s="2">
        <f>B4+F4</f>
        <v>17.18</v>
      </c>
      <c r="D9" s="1"/>
      <c r="F9" t="s">
        <v>28</v>
      </c>
      <c r="G9" s="8">
        <f>INT(G8)+1</f>
        <v>3</v>
      </c>
      <c r="J9" s="2"/>
      <c r="K9" s="2">
        <v>0</v>
      </c>
    </row>
    <row r="11" spans="8:9" ht="12.75">
      <c r="H11" t="s">
        <v>31</v>
      </c>
      <c r="I11">
        <v>21.85</v>
      </c>
    </row>
    <row r="13" spans="8:9" ht="12.75">
      <c r="H13" t="s">
        <v>30</v>
      </c>
      <c r="I13">
        <v>21.8</v>
      </c>
    </row>
    <row r="15" ht="12.75">
      <c r="I15" s="1">
        <f>D5*0.05</f>
        <v>135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SilverConsult.de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GeorgMobile</dc:creator>
  <cp:keywords/>
  <dc:description/>
  <cp:lastModifiedBy>Georg Schudea</cp:lastModifiedBy>
  <dcterms:created xsi:type="dcterms:W3CDTF">2008-05-15T09:12:48Z</dcterms:created>
  <dcterms:modified xsi:type="dcterms:W3CDTF">2011-07-18T10:45:21Z</dcterms:modified>
  <cp:category/>
  <cp:version/>
  <cp:contentType/>
  <cp:contentStatus/>
</cp:coreProperties>
</file>